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activeTab="1"/>
  </bookViews>
  <sheets>
    <sheet name="cyclisme" sheetId="1" r:id="rId1"/>
    <sheet name="Course à pied" sheetId="2" r:id="rId2"/>
  </sheets>
  <definedNames/>
  <calcPr fullCalcOnLoad="1"/>
</workbook>
</file>

<file path=xl/sharedStrings.xml><?xml version="1.0" encoding="utf-8"?>
<sst xmlns="http://schemas.openxmlformats.org/spreadsheetml/2006/main" count="53" uniqueCount="38">
  <si>
    <t>VO2 (ml/min/kg)</t>
  </si>
  <si>
    <t>au dessus du guidon</t>
  </si>
  <si>
    <t>en bas</t>
  </si>
  <si>
    <t>triathlète</t>
  </si>
  <si>
    <t>Puissance mécanique (W)</t>
  </si>
  <si>
    <t>Données à mettre à jour</t>
  </si>
  <si>
    <t>kg</t>
  </si>
  <si>
    <t>m</t>
  </si>
  <si>
    <t>km/h</t>
  </si>
  <si>
    <t>Vitesse moyenne</t>
  </si>
  <si>
    <t>roulant</t>
  </si>
  <si>
    <t>peu roulant</t>
  </si>
  <si>
    <t>moyen</t>
  </si>
  <si>
    <t>Coefficient de traînée aérodynamique (SCx en m²) typique pour 3 positions différentes</t>
  </si>
  <si>
    <t>RESULTATS</t>
  </si>
  <si>
    <t>Dépense énergétique (kcal)</t>
  </si>
  <si>
    <t>m²</t>
  </si>
  <si>
    <t>Coefficient de roulement (Cr )</t>
  </si>
  <si>
    <r>
      <t>Densité de l'air (</t>
    </r>
    <r>
      <rPr>
        <sz val="10"/>
        <rFont val="Symbol"/>
        <family val="1"/>
      </rPr>
      <t>r</t>
    </r>
    <r>
      <rPr>
        <sz val="10"/>
        <rFont val="Arial"/>
        <family val="0"/>
      </rPr>
      <t xml:space="preserve">, en </t>
    </r>
    <r>
      <rPr>
        <sz val="10"/>
        <rFont val="Arial"/>
        <family val="0"/>
      </rPr>
      <t>)</t>
    </r>
  </si>
  <si>
    <t>min</t>
  </si>
  <si>
    <t xml:space="preserve">Rendement musculaire </t>
  </si>
  <si>
    <r>
      <t>kg/m</t>
    </r>
    <r>
      <rPr>
        <vertAlign val="superscript"/>
        <sz val="10"/>
        <rFont val="Arial"/>
        <family val="2"/>
      </rPr>
      <t>3</t>
    </r>
  </si>
  <si>
    <t>Coefficient de traînée aérodynamique (SCx)</t>
  </si>
  <si>
    <t>Durée exercice</t>
  </si>
  <si>
    <t>mbar</t>
  </si>
  <si>
    <t>dénivelé positif cumulé</t>
  </si>
  <si>
    <t>masse vélo + équipement</t>
  </si>
  <si>
    <t xml:space="preserve">Masse corporelle </t>
  </si>
  <si>
    <t>Coefficient de roulement (Cr ) typique pour différents terrains</t>
  </si>
  <si>
    <t>Route</t>
  </si>
  <si>
    <t>Vtt</t>
  </si>
  <si>
    <t>Altitude</t>
  </si>
  <si>
    <t>P barométrique</t>
  </si>
  <si>
    <t>Pb mesurée</t>
  </si>
  <si>
    <t xml:space="preserve">Calcul altitude </t>
  </si>
  <si>
    <t>Masse corporelle + équipement</t>
  </si>
  <si>
    <t>dénivelet positif cumulé</t>
  </si>
  <si>
    <t>Fait le 30/09/03, RC</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</si>
</sst>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_-* #,##0.000\ _€_-;\-* #,##0.000\ _€_-;_-* &quot;-&quot;??\ _€_-;_-@_-"/>
    <numFmt numFmtId="166" formatCode="_-* #,##0.0\ _€_-;\-* #,##0.0\ _€_-;_-* &quot;-&quot;??\ _€_-;_-@_-"/>
    <numFmt numFmtId="167" formatCode="_-* #,##0.0\ _€_-;\-* #,##0.0\ _€_-;_-* &quot;-&quot;?\ _€_-;_-@_-"/>
    <numFmt numFmtId="168" formatCode="_-* #,##0\ _€_-;\-* #,##0\ _€_-;_-* &quot;-&quot;?\ _€_-;_-@_-"/>
    <numFmt numFmtId="169" formatCode="_-* #,##0\ _€_-;\-* #,##0\ _€_-;_-* &quot;-&quot;??\ _€_-;_-@_-"/>
    <numFmt numFmtId="170" formatCode="_-* #,##0.0000\ _€_-;\-* #,##0.0000\ _€_-;_-* &quot;-&quot;??\ _€_-;_-@_-"/>
  </numFmts>
  <fonts count="7">
    <font>
      <sz val="10"/>
      <name val="Arial"/>
      <family val="0"/>
    </font>
    <font>
      <b/>
      <sz val="10"/>
      <color indexed="9"/>
      <name val="Arial"/>
      <family val="2"/>
    </font>
    <font>
      <vertAlign val="superscript"/>
      <sz val="10"/>
      <name val="Arial"/>
      <family val="2"/>
    </font>
    <font>
      <sz val="10"/>
      <name val="Symbol"/>
      <family val="1"/>
    </font>
    <font>
      <b/>
      <sz val="10"/>
      <name val="Arial"/>
      <family val="2"/>
    </font>
    <font>
      <b/>
      <sz val="12"/>
      <name val="Arial"/>
      <family val="2"/>
    </font>
    <font>
      <b/>
      <i/>
      <sz val="10"/>
      <name val="Arial"/>
      <family val="2"/>
    </font>
  </fonts>
  <fills count="9">
    <fill>
      <patternFill/>
    </fill>
    <fill>
      <patternFill patternType="gray125"/>
    </fill>
    <fill>
      <patternFill patternType="solid">
        <fgColor indexed="60"/>
        <bgColor indexed="64"/>
      </patternFill>
    </fill>
    <fill>
      <patternFill patternType="solid">
        <fgColor indexed="53"/>
        <bgColor indexed="64"/>
      </patternFill>
    </fill>
    <fill>
      <patternFill patternType="solid">
        <fgColor indexed="62"/>
        <bgColor indexed="64"/>
      </patternFill>
    </fill>
    <fill>
      <patternFill patternType="solid">
        <fgColor indexed="52"/>
        <bgColor indexed="64"/>
      </patternFill>
    </fill>
    <fill>
      <patternFill patternType="solid">
        <fgColor indexed="16"/>
        <bgColor indexed="64"/>
      </patternFill>
    </fill>
    <fill>
      <patternFill patternType="solid">
        <fgColor indexed="12"/>
        <bgColor indexed="64"/>
      </patternFill>
    </fill>
    <fill>
      <patternFill patternType="solid">
        <fgColor indexed="49"/>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1" xfId="0" applyBorder="1"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3" fontId="0" fillId="0" borderId="1" xfId="15" applyBorder="1" applyAlignment="1">
      <alignment/>
    </xf>
    <xf numFmtId="165" fontId="0" fillId="0" borderId="1" xfId="15" applyNumberFormat="1" applyBorder="1" applyAlignment="1">
      <alignment/>
    </xf>
    <xf numFmtId="9" fontId="0" fillId="0" borderId="1" xfId="19" applyBorder="1" applyAlignment="1">
      <alignment/>
    </xf>
    <xf numFmtId="20" fontId="0" fillId="0" borderId="0" xfId="0" applyNumberFormat="1" applyAlignment="1">
      <alignment/>
    </xf>
    <xf numFmtId="169" fontId="0" fillId="0" borderId="1" xfId="15" applyNumberFormat="1" applyBorder="1" applyAlignment="1">
      <alignment/>
    </xf>
    <xf numFmtId="165" fontId="0" fillId="0" borderId="0" xfId="15" applyNumberFormat="1" applyBorder="1" applyAlignment="1">
      <alignment/>
    </xf>
    <xf numFmtId="43" fontId="0" fillId="0" borderId="2" xfId="15" applyBorder="1" applyAlignment="1">
      <alignment/>
    </xf>
    <xf numFmtId="165" fontId="0" fillId="0" borderId="2" xfId="15" applyNumberFormat="1" applyBorder="1" applyAlignment="1">
      <alignment/>
    </xf>
    <xf numFmtId="167" fontId="5" fillId="0" borderId="1" xfId="0" applyNumberFormat="1" applyFont="1" applyBorder="1" applyAlignment="1">
      <alignment/>
    </xf>
    <xf numFmtId="168" fontId="5" fillId="0" borderId="1" xfId="0" applyNumberFormat="1" applyFont="1" applyBorder="1" applyAlignment="1">
      <alignment/>
    </xf>
    <xf numFmtId="0" fontId="1" fillId="4" borderId="1" xfId="0" applyFont="1" applyFill="1" applyBorder="1" applyAlignment="1">
      <alignment horizontal="center" wrapText="1"/>
    </xf>
    <xf numFmtId="43" fontId="0" fillId="0" borderId="0" xfId="0" applyNumberFormat="1" applyAlignment="1">
      <alignment/>
    </xf>
    <xf numFmtId="169" fontId="5" fillId="0" borderId="1" xfId="15" applyNumberFormat="1" applyFont="1" applyBorder="1" applyAlignment="1" applyProtection="1">
      <alignment/>
      <protection hidden="1" locked="0"/>
    </xf>
    <xf numFmtId="167" fontId="5" fillId="0" borderId="1" xfId="0" applyNumberFormat="1" applyFont="1" applyBorder="1" applyAlignment="1" applyProtection="1">
      <alignment/>
      <protection hidden="1" locked="0"/>
    </xf>
    <xf numFmtId="168" fontId="5" fillId="0" borderId="1" xfId="0" applyNumberFormat="1" applyFont="1" applyBorder="1" applyAlignment="1" applyProtection="1">
      <alignment/>
      <protection hidden="1" locked="0"/>
    </xf>
    <xf numFmtId="0" fontId="0" fillId="0" borderId="1" xfId="0" applyBorder="1" applyAlignment="1">
      <alignment horizontal="center"/>
    </xf>
    <xf numFmtId="0" fontId="1" fillId="5" borderId="1" xfId="0" applyFont="1" applyFill="1" applyBorder="1" applyAlignment="1">
      <alignment horizontal="center" wrapText="1"/>
    </xf>
    <xf numFmtId="0" fontId="1" fillId="6" borderId="3" xfId="0" applyFont="1" applyFill="1" applyBorder="1" applyAlignment="1">
      <alignment horizontal="center" wrapText="1"/>
    </xf>
    <xf numFmtId="0" fontId="1" fillId="6" borderId="4" xfId="0" applyFont="1" applyFill="1" applyBorder="1" applyAlignment="1">
      <alignment horizontal="center" wrapText="1"/>
    </xf>
    <xf numFmtId="0" fontId="1" fillId="3" borderId="1" xfId="0" applyFont="1" applyFill="1" applyBorder="1" applyAlignment="1">
      <alignment horizontal="center" wrapText="1"/>
    </xf>
    <xf numFmtId="0" fontId="1" fillId="2" borderId="4" xfId="0" applyFont="1" applyFill="1" applyBorder="1" applyAlignment="1">
      <alignment horizontal="left" wrapText="1"/>
    </xf>
    <xf numFmtId="0" fontId="1" fillId="7" borderId="1" xfId="0" applyFont="1" applyFill="1" applyBorder="1" applyAlignment="1">
      <alignment horizontal="center" wrapText="1"/>
    </xf>
    <xf numFmtId="0" fontId="1" fillId="4" borderId="4" xfId="0" applyFont="1" applyFill="1" applyBorder="1" applyAlignment="1">
      <alignment horizontal="left" wrapText="1"/>
    </xf>
    <xf numFmtId="0" fontId="1" fillId="8" borderId="1"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9525</xdr:rowOff>
    </xdr:from>
    <xdr:to>
      <xdr:col>3</xdr:col>
      <xdr:colOff>657225</xdr:colOff>
      <xdr:row>41</xdr:row>
      <xdr:rowOff>104775</xdr:rowOff>
    </xdr:to>
    <xdr:sp>
      <xdr:nvSpPr>
        <xdr:cNvPr id="1" name="TextBox 1"/>
        <xdr:cNvSpPr txBox="1">
          <a:spLocks noChangeArrowheads="1"/>
        </xdr:cNvSpPr>
      </xdr:nvSpPr>
      <xdr:spPr>
        <a:xfrm>
          <a:off x="57150" y="2381250"/>
          <a:ext cx="4210050" cy="5162550"/>
        </a:xfrm>
        <a:prstGeom prst="rect">
          <a:avLst/>
        </a:prstGeom>
        <a:pattFill prst="pct40">
          <a:fgClr>
            <a:srgbClr val="FFFFCC"/>
          </a:fgClr>
          <a:bgClr>
            <a:srgbClr val="FFFFFF"/>
          </a:bgClr>
        </a:patt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 D'EMPLOI
</a:t>
          </a:r>
          <a:r>
            <a:rPr lang="en-US" cap="none" sz="1000" b="0" i="0" u="none" baseline="0">
              <a:latin typeface="Arial"/>
              <a:ea typeface="Arial"/>
              <a:cs typeface="Arial"/>
            </a:rPr>
            <a:t>1/ Mettre à jour les données en particulier la vitesse et la durée de l'exercice.
2/ Pensez à évaluer  le dénivelé cumulé positif effectué. 0 m correspond à un terrain plat
3/ Tenez compte de votre position sur le vélo en utilisant le tableau qui propose des valeurs typiques. Vous pouvez éventuellement tenir compte de votre tenue vestimentaire ou de votre gabarit en pondérant de quelques % la valeur du coefficient de traînée aérodynamique
4/ pour plus de précision, vous pouvez éventuellement modifier la valeur de la densité de l'air si vous roulez en altitude mais cela n'aura pas grande influence sur les résultats. La valeur par défaut correspond à la densité de l'air du niveau de la mer.
5/ Nous vous recommandons de ne pas modifier la valeur du rendement musculaire car cette dernière semble demeurer relativement stable d'un cycliste à l'autre.
6/ Si vous utilisez un baromètre pour estimer le dénivelé parcouru, vous pouvez calculer l'altitude max et celle minimale en utilisant le tableau ci-contre. Rentrer la pression barométrique max mesurée, lancer l'outils "valeur cible" dans le menu outils. La cellule à modifier est F19 (la valeur de la pression barométrique qui va être calculée), rentrez directement la valeur à atteindre (pb mesurée) et la cellule à modifier est F18 (l'altitude) puis cliquer sur ok. Procédez de même pour la pression minimale afin d'obtenir la différence d'altitude (le dénivelé).
</a:t>
          </a:r>
          <a:r>
            <a:rPr lang="en-US" cap="none" sz="1000" b="1" i="1" u="none" baseline="0">
              <a:latin typeface="Arial"/>
              <a:ea typeface="Arial"/>
              <a:cs typeface="Arial"/>
            </a:rPr>
            <a:t>NB</a:t>
          </a:r>
          <a:r>
            <a:rPr lang="en-US" cap="none" sz="1000" b="0" i="0" u="none" baseline="0">
              <a:latin typeface="Arial"/>
              <a:ea typeface="Arial"/>
              <a:cs typeface="Arial"/>
            </a:rPr>
            <a:t>. Grâce à la puissance maximale que vous êtes capable de développer sur 7 min, vous pouvez évaluer votre puissance maximale aérobie (colonne "puissance mécanique"' ) et votre VO2max (colonne VO2). Effectuez une performance en côte en mesurant avec précision le dénivelé maximal parcouru sur 7 min et rentrez les données (vitesse, durée...) pour avoir une bonne estimation de votre VO2max. </a:t>
          </a:r>
        </a:p>
      </xdr:txBody>
    </xdr:sp>
    <xdr:clientData/>
  </xdr:twoCellAnchor>
  <xdr:twoCellAnchor>
    <xdr:from>
      <xdr:col>4</xdr:col>
      <xdr:colOff>38100</xdr:colOff>
      <xdr:row>4</xdr:row>
      <xdr:rowOff>152400</xdr:rowOff>
    </xdr:from>
    <xdr:to>
      <xdr:col>7</xdr:col>
      <xdr:colOff>47625</xdr:colOff>
      <xdr:row>6</xdr:row>
      <xdr:rowOff>19050</xdr:rowOff>
    </xdr:to>
    <xdr:sp>
      <xdr:nvSpPr>
        <xdr:cNvPr id="2" name="TextBox 2"/>
        <xdr:cNvSpPr txBox="1">
          <a:spLocks noChangeArrowheads="1"/>
        </xdr:cNvSpPr>
      </xdr:nvSpPr>
      <xdr:spPr>
        <a:xfrm>
          <a:off x="4486275" y="1200150"/>
          <a:ext cx="251460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Fait le 30/09/03, RC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133350</xdr:rowOff>
    </xdr:from>
    <xdr:to>
      <xdr:col>6</xdr:col>
      <xdr:colOff>752475</xdr:colOff>
      <xdr:row>27</xdr:row>
      <xdr:rowOff>47625</xdr:rowOff>
    </xdr:to>
    <xdr:sp>
      <xdr:nvSpPr>
        <xdr:cNvPr id="1" name="TextBox 1"/>
        <xdr:cNvSpPr txBox="1">
          <a:spLocks noChangeArrowheads="1"/>
        </xdr:cNvSpPr>
      </xdr:nvSpPr>
      <xdr:spPr>
        <a:xfrm>
          <a:off x="114300" y="1952625"/>
          <a:ext cx="5886450" cy="2828925"/>
        </a:xfrm>
        <a:prstGeom prst="rect">
          <a:avLst/>
        </a:prstGeom>
        <a:pattFill prst="pct30">
          <a:fgClr>
            <a:srgbClr val="CCECFF"/>
          </a:fgClr>
          <a:bgClr>
            <a:srgbClr val="FFFFFF"/>
          </a:bgClr>
        </a:patt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 D'EMPLOI
</a:t>
          </a:r>
          <a:r>
            <a:rPr lang="en-US" cap="none" sz="1000" b="0" i="0" u="none" baseline="0">
              <a:latin typeface="Arial"/>
              <a:ea typeface="Arial"/>
              <a:cs typeface="Arial"/>
            </a:rPr>
            <a:t>1/ Mettre à jour les données en particulier la vitesse et la durée de l'exercice.
2/ Pensez à évaluer  le dénivelé cumulé positif effectué. 0 m correspond à un terrain plat
3/ Nous vous recommandons de ne pas modifier la valeur du rendement musculaire car cette dernière semble demeurer relativement stable d'un coureur à l'autre.
4/ Si vous utilisez un baromètre pour estimer le dénivelé parcouru, vous pouvez calculer l'altitude max et celle minimale en utilisant le tableau ci-contre. Rentrer la pression barométrique max mesurée, lancer l'outils "valeur cible" dans le menu outils. La cellule à modifier est F7 (la valeur de la pression barométrique qui va être calculée), rentrez directement la valeur à atteindre (pb mesurée) et la cellule à modifier est F6 (l'altitude) puis cliquer sur ok. Procédez de même pour la pression minimale afin d'obtenir la différence d'altitude (le dénivelé).
</a:t>
          </a:r>
          <a:r>
            <a:rPr lang="en-US" cap="none" sz="1000" b="1" i="0" u="none" baseline="0">
              <a:latin typeface="Arial"/>
              <a:ea typeface="Arial"/>
              <a:cs typeface="Arial"/>
            </a:rPr>
            <a:t>NB.</a:t>
          </a:r>
          <a:r>
            <a:rPr lang="en-US" cap="none" sz="1000" b="0" i="0" u="none" baseline="0">
              <a:latin typeface="Arial"/>
              <a:ea typeface="Arial"/>
              <a:cs typeface="Arial"/>
            </a:rPr>
            <a:t> Grâce à la puissance maximale que vous êtes capable de développer sur 7 min, vous pouvez évaluer votre puissance maximale aérobie (colonne "puissance mécanique"' ) et votre VO2max (colonne VO2). Effectuez une performance en côte en mesurant avec précision le dénivelé maximal parcouru sur 7 min et rentrez les données (vitesse, durée, altitude) pour avoir une bonne estimation de votre VO2max.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H25"/>
  <sheetViews>
    <sheetView showGridLines="0" workbookViewId="0" topLeftCell="A1">
      <selection activeCell="F4" sqref="F4"/>
    </sheetView>
  </sheetViews>
  <sheetFormatPr defaultColWidth="11.421875" defaultRowHeight="12.75"/>
  <cols>
    <col min="1" max="1" width="36.8515625" style="0" customWidth="1"/>
    <col min="3" max="3" width="5.8515625" style="0" customWidth="1"/>
    <col min="4" max="4" width="12.57421875" style="0" customWidth="1"/>
    <col min="6" max="6" width="12.8515625" style="0" customWidth="1"/>
    <col min="7" max="7" width="13.28125" style="0" customWidth="1"/>
  </cols>
  <sheetData>
    <row r="1" spans="1:7" ht="15.75" customHeight="1">
      <c r="A1" s="20" t="s">
        <v>5</v>
      </c>
      <c r="B1" s="20"/>
      <c r="C1" s="20"/>
      <c r="E1" s="24" t="s">
        <v>14</v>
      </c>
      <c r="F1" s="24"/>
      <c r="G1" s="24"/>
    </row>
    <row r="2" spans="1:7" ht="38.25">
      <c r="A2" s="1" t="s">
        <v>27</v>
      </c>
      <c r="B2" s="1">
        <v>70</v>
      </c>
      <c r="C2" s="1" t="s">
        <v>6</v>
      </c>
      <c r="E2" s="2" t="s">
        <v>4</v>
      </c>
      <c r="F2" s="2" t="s">
        <v>0</v>
      </c>
      <c r="G2" s="2" t="s">
        <v>15</v>
      </c>
    </row>
    <row r="3" spans="1:7" ht="15.75">
      <c r="A3" s="1" t="s">
        <v>26</v>
      </c>
      <c r="B3" s="1">
        <v>10</v>
      </c>
      <c r="C3" s="1" t="s">
        <v>6</v>
      </c>
      <c r="E3" s="16">
        <f>B$7*0.5*B$9*(B4/3.6)^3+B$8*(B$2+B3)*9.81*($B$4/3.6)+((B2+B3)*9.81*B6)/(B5*60)</f>
        <v>292.51679355281203</v>
      </c>
      <c r="F3" s="17">
        <f>E3/B$2/B10*60/20.96+5</f>
        <v>54.842692467422985</v>
      </c>
      <c r="G3" s="18">
        <f>E3/4180*B5*60/B10</f>
        <v>1049.7014122708565</v>
      </c>
    </row>
    <row r="4" spans="1:3" ht="12.75">
      <c r="A4" s="1" t="s">
        <v>9</v>
      </c>
      <c r="B4" s="1">
        <v>38</v>
      </c>
      <c r="C4" s="1" t="s">
        <v>8</v>
      </c>
    </row>
    <row r="5" spans="1:3" ht="12.75">
      <c r="A5" s="1" t="s">
        <v>23</v>
      </c>
      <c r="B5" s="1">
        <v>60</v>
      </c>
      <c r="C5" s="1" t="s">
        <v>19</v>
      </c>
    </row>
    <row r="6" spans="1:3" ht="12.75">
      <c r="A6" s="1" t="s">
        <v>25</v>
      </c>
      <c r="B6" s="1">
        <v>0</v>
      </c>
      <c r="C6" s="1" t="s">
        <v>7</v>
      </c>
    </row>
    <row r="7" spans="1:3" ht="12.75" customHeight="1">
      <c r="A7" s="1" t="s">
        <v>22</v>
      </c>
      <c r="B7" s="1">
        <v>0.35</v>
      </c>
      <c r="C7" s="1" t="s">
        <v>16</v>
      </c>
    </row>
    <row r="8" spans="1:7" ht="12.75">
      <c r="A8" s="1" t="s">
        <v>17</v>
      </c>
      <c r="B8" s="1">
        <v>0.005</v>
      </c>
      <c r="C8" s="1"/>
      <c r="E8" s="23" t="s">
        <v>13</v>
      </c>
      <c r="F8" s="23"/>
      <c r="G8" s="23"/>
    </row>
    <row r="9" spans="1:7" ht="25.5">
      <c r="A9" s="1" t="s">
        <v>18</v>
      </c>
      <c r="B9" s="1">
        <v>1.22</v>
      </c>
      <c r="C9" s="1" t="s">
        <v>21</v>
      </c>
      <c r="E9" s="3" t="s">
        <v>1</v>
      </c>
      <c r="F9" s="3" t="s">
        <v>2</v>
      </c>
      <c r="G9" s="3" t="s">
        <v>3</v>
      </c>
    </row>
    <row r="10" spans="1:7" ht="15" customHeight="1">
      <c r="A10" s="1" t="s">
        <v>20</v>
      </c>
      <c r="B10" s="6">
        <v>0.24</v>
      </c>
      <c r="C10" s="1"/>
      <c r="E10" s="4">
        <v>0.35</v>
      </c>
      <c r="F10" s="4">
        <v>0.3</v>
      </c>
      <c r="G10" s="4">
        <v>0.25</v>
      </c>
    </row>
    <row r="12" spans="5:8" ht="26.25" customHeight="1">
      <c r="E12" s="21" t="s">
        <v>28</v>
      </c>
      <c r="F12" s="22"/>
      <c r="G12" s="22"/>
      <c r="H12" s="22"/>
    </row>
    <row r="13" spans="5:8" ht="12.75" customHeight="1">
      <c r="E13" s="1"/>
      <c r="F13" s="10" t="s">
        <v>10</v>
      </c>
      <c r="G13" s="4" t="s">
        <v>12</v>
      </c>
      <c r="H13" s="4" t="s">
        <v>11</v>
      </c>
    </row>
    <row r="14" spans="5:8" ht="12.75">
      <c r="E14" s="1" t="s">
        <v>29</v>
      </c>
      <c r="F14" s="11">
        <v>0.003</v>
      </c>
      <c r="G14" s="5">
        <v>0.005</v>
      </c>
      <c r="H14" s="5">
        <v>0.008</v>
      </c>
    </row>
    <row r="15" spans="5:8" ht="14.25" customHeight="1">
      <c r="E15" s="1" t="s">
        <v>30</v>
      </c>
      <c r="F15" s="10">
        <v>0.01</v>
      </c>
      <c r="G15" s="4">
        <v>0.03</v>
      </c>
      <c r="H15" s="4">
        <v>0.07</v>
      </c>
    </row>
    <row r="16" spans="5:7" ht="12.75">
      <c r="E16" s="9"/>
      <c r="F16" s="9"/>
      <c r="G16" s="9"/>
    </row>
    <row r="18" ht="12.75" customHeight="1"/>
    <row r="21" ht="14.25" customHeight="1"/>
    <row r="25" ht="12.75">
      <c r="F25" s="7"/>
    </row>
  </sheetData>
  <mergeCells count="4">
    <mergeCell ref="A1:C1"/>
    <mergeCell ref="E12:H12"/>
    <mergeCell ref="E8:G8"/>
    <mergeCell ref="E1:G1"/>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8"/>
  <sheetViews>
    <sheetView showGridLines="0" tabSelected="1" workbookViewId="0" topLeftCell="A1">
      <selection activeCell="I11" sqref="I11"/>
    </sheetView>
  </sheetViews>
  <sheetFormatPr defaultColWidth="11.421875" defaultRowHeight="12.75"/>
  <cols>
    <col min="1" max="1" width="28.28125" style="0" customWidth="1"/>
    <col min="4" max="4" width="4.7109375" style="0" customWidth="1"/>
    <col min="7" max="7" width="12.421875" style="0" customWidth="1"/>
  </cols>
  <sheetData>
    <row r="1" spans="1:7" ht="12.75">
      <c r="A1" s="25" t="s">
        <v>5</v>
      </c>
      <c r="B1" s="25"/>
      <c r="C1" s="25"/>
      <c r="E1" s="26" t="s">
        <v>14</v>
      </c>
      <c r="F1" s="26"/>
      <c r="G1" s="26"/>
    </row>
    <row r="2" spans="1:7" ht="38.25">
      <c r="A2" s="1" t="s">
        <v>35</v>
      </c>
      <c r="B2" s="1">
        <v>70</v>
      </c>
      <c r="C2" s="1" t="s">
        <v>6</v>
      </c>
      <c r="E2" s="14" t="s">
        <v>4</v>
      </c>
      <c r="F2" s="14" t="s">
        <v>0</v>
      </c>
      <c r="G2" s="14" t="s">
        <v>15</v>
      </c>
    </row>
    <row r="3" spans="1:7" ht="15.75">
      <c r="A3" s="1" t="s">
        <v>9</v>
      </c>
      <c r="B3" s="1">
        <v>18</v>
      </c>
      <c r="C3" s="1" t="s">
        <v>8</v>
      </c>
      <c r="E3" s="13">
        <f>(((3.86*(B3/3.6)+0.4*1.8*(B3/3.6)^3/B2)*B2)*B6+(B2*9.81*B5)/(B4*60))</f>
        <v>576.4</v>
      </c>
      <c r="F3" s="12">
        <f>E3/B$2/B6*60/20.96+5</f>
        <v>63.928571428571416</v>
      </c>
      <c r="G3" s="13">
        <f>E3/4180*B4*60/B6</f>
        <v>1241.0526315789473</v>
      </c>
    </row>
    <row r="4" spans="1:6" ht="12.75">
      <c r="A4" s="1" t="s">
        <v>23</v>
      </c>
      <c r="B4" s="1">
        <v>60</v>
      </c>
      <c r="C4" s="1" t="s">
        <v>19</v>
      </c>
      <c r="F4" s="15"/>
    </row>
    <row r="5" spans="1:7" ht="12.75">
      <c r="A5" s="1" t="s">
        <v>36</v>
      </c>
      <c r="B5" s="1">
        <v>0</v>
      </c>
      <c r="C5" s="1" t="s">
        <v>7</v>
      </c>
      <c r="E5" s="27" t="s">
        <v>34</v>
      </c>
      <c r="F5" s="27"/>
      <c r="G5" s="27"/>
    </row>
    <row r="6" spans="1:7" ht="12.75">
      <c r="A6" s="1" t="s">
        <v>20</v>
      </c>
      <c r="B6" s="6">
        <v>0.4</v>
      </c>
      <c r="C6" s="1"/>
      <c r="E6" s="1" t="s">
        <v>31</v>
      </c>
      <c r="F6" s="8">
        <v>1888.4782060046507</v>
      </c>
      <c r="G6" s="1" t="s">
        <v>7</v>
      </c>
    </row>
    <row r="7" spans="5:7" ht="12.75">
      <c r="E7" s="1" t="s">
        <v>32</v>
      </c>
      <c r="F7" s="8">
        <f>1.013*10^5*EXP(-1.25*10^-4*F6)/100</f>
        <v>800.0000006641396</v>
      </c>
      <c r="G7" s="1" t="s">
        <v>24</v>
      </c>
    </row>
    <row r="8" spans="1:7" ht="12.75">
      <c r="A8" s="19" t="s">
        <v>37</v>
      </c>
      <c r="E8" s="1" t="s">
        <v>33</v>
      </c>
      <c r="F8" s="1">
        <v>800</v>
      </c>
      <c r="G8" s="1" t="s">
        <v>24</v>
      </c>
    </row>
  </sheetData>
  <mergeCells count="3">
    <mergeCell ref="A1:C1"/>
    <mergeCell ref="E1:G1"/>
    <mergeCell ref="E5:G5"/>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essai</dc:creator>
  <cp:keywords/>
  <dc:description/>
  <cp:lastModifiedBy>Robin</cp:lastModifiedBy>
  <dcterms:created xsi:type="dcterms:W3CDTF">2003-08-24T12:28:01Z</dcterms:created>
  <dcterms:modified xsi:type="dcterms:W3CDTF">2003-12-16T13:27:41Z</dcterms:modified>
  <cp:category/>
  <cp:version/>
  <cp:contentType/>
  <cp:contentStatus/>
</cp:coreProperties>
</file>